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 Tables" sheetId="1" r:id="rId4"/>
    <sheet state="visible" name="Data Fields" sheetId="2" r:id="rId5"/>
    <sheet state="visible" name="Pivot Tables" sheetId="3" r:id="rId6"/>
  </sheets>
  <definedNames/>
  <calcPr/>
</workbook>
</file>

<file path=xl/sharedStrings.xml><?xml version="1.0" encoding="utf-8"?>
<sst xmlns="http://schemas.openxmlformats.org/spreadsheetml/2006/main" count="57" uniqueCount="47">
  <si>
    <t xml:space="preserve">Course Completion Rates by Term </t>
  </si>
  <si>
    <t>Total Courses Completed</t>
  </si>
  <si>
    <t>Total Courses Attempted</t>
  </si>
  <si>
    <t xml:space="preserve">% Of Courses Completed </t>
  </si>
  <si>
    <t>Completed 80% of Courses Attempted</t>
  </si>
  <si>
    <t xml:space="preserve">MC Participant </t>
  </si>
  <si>
    <t>Yes</t>
  </si>
  <si>
    <t>Institutional 5YR Average</t>
  </si>
  <si>
    <t>No</t>
  </si>
  <si>
    <t xml:space="preserve">Percent of Students Who Have Selected A Major </t>
  </si>
  <si>
    <t>In the First Term and First Academic Year</t>
  </si>
  <si>
    <t>Count of Students with a Selected Major</t>
  </si>
  <si>
    <t>Count of Students without a Selected Major</t>
  </si>
  <si>
    <t xml:space="preserve">Totals </t>
  </si>
  <si>
    <t>% of Students who have Selected a Major</t>
  </si>
  <si>
    <t>% of Students who have Not Selected a Major</t>
  </si>
  <si>
    <t>80% of Students Declared Major</t>
  </si>
  <si>
    <t xml:space="preserve">MC participant </t>
  </si>
  <si>
    <t>First Term</t>
  </si>
  <si>
    <t>First Acdemic Year</t>
  </si>
  <si>
    <t xml:space="preserve">First Term </t>
  </si>
  <si>
    <t xml:space="preserve">No </t>
  </si>
  <si>
    <t>First Academic Year</t>
  </si>
  <si>
    <t>Institution Provided ID</t>
  </si>
  <si>
    <t>Mentor Collective User ID</t>
  </si>
  <si>
    <t xml:space="preserve">Role </t>
  </si>
  <si>
    <t>Program Status</t>
  </si>
  <si>
    <t>University email</t>
  </si>
  <si>
    <t>Credits attempted</t>
  </si>
  <si>
    <t xml:space="preserve">Credits earned </t>
  </si>
  <si>
    <t>Courses completed</t>
  </si>
  <si>
    <t>Courses attempted</t>
  </si>
  <si>
    <t>Delcared major (y/n)</t>
  </si>
  <si>
    <t xml:space="preserve">Term G.P.A. </t>
  </si>
  <si>
    <t xml:space="preserve">Cumulative G.P.A. </t>
  </si>
  <si>
    <t>Gender</t>
  </si>
  <si>
    <t>Race/ Ethnicity</t>
  </si>
  <si>
    <t>First-generation student</t>
  </si>
  <si>
    <t>Number of Conversations</t>
  </si>
  <si>
    <t xml:space="preserve">SUM of Courses Completed </t>
  </si>
  <si>
    <t>MC status</t>
  </si>
  <si>
    <t>Courses Attempted</t>
  </si>
  <si>
    <t>Courses Completed</t>
  </si>
  <si>
    <t>Non-Participant</t>
  </si>
  <si>
    <t>Participant</t>
  </si>
  <si>
    <t>Grand Total</t>
  </si>
  <si>
    <t>COUNTA of students who have declared major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</si>
</sst>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11.0"/>
      <color rgb="FFFFFFFF"/>
      <name val="&quot;Quattrocento Sans&quot;"/>
    </font>
    <font>
      <b/>
      <sz val="11.0"/>
      <color theme="1"/>
      <name val="&quot;Quattrocento Sans&quot;"/>
    </font>
    <font>
      <sz val="12.0"/>
      <color theme="1"/>
      <name val="Calibri"/>
    </font>
    <font>
      <sz val="11.0"/>
      <color theme="1"/>
      <name val="&quot;Quattrocento Sans&quot;"/>
    </font>
    <font>
      <sz val="11.0"/>
      <color rgb="FF000000"/>
      <name val="Lato"/>
    </font>
    <font>
      <sz val="11.0"/>
      <color theme="1"/>
      <name val="Calibri"/>
    </font>
    <font>
      <b/>
      <sz val="12.0"/>
      <color theme="1"/>
      <name val="Calibri"/>
    </font>
    <font>
      <b/>
      <color theme="1"/>
      <name val="Calibri"/>
    </font>
    <font>
      <b/>
      <sz val="9.0"/>
      <color rgb="FF1F1F1F"/>
      <name val="Arial"/>
    </font>
    <font>
      <color theme="1"/>
      <name val="Arial"/>
      <scheme val="minor"/>
    </font>
    <font>
      <i/>
      <sz val="12.0"/>
      <color theme="1"/>
      <name val="Calibri"/>
    </font>
    <font>
      <sz val="12.0"/>
      <color rgb="FFFFFFFF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45818E"/>
        <bgColor rgb="FF45818E"/>
      </patternFill>
    </fill>
    <fill>
      <patternFill patternType="solid">
        <fgColor rgb="FFD0E0E3"/>
        <bgColor rgb="FFD0E0E3"/>
      </patternFill>
    </fill>
    <fill>
      <patternFill patternType="solid">
        <fgColor rgb="FFECFAFC"/>
        <bgColor rgb="FFECFAF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D8DEE8"/>
        <bgColor rgb="FFD8DEE8"/>
      </patternFill>
    </fill>
    <fill>
      <patternFill patternType="solid">
        <fgColor rgb="FF657BA3"/>
        <bgColor rgb="FF657BA3"/>
      </patternFill>
    </fill>
    <fill>
      <patternFill patternType="solid">
        <fgColor rgb="FFF2F4F7"/>
        <bgColor rgb="FFF2F4F7"/>
      </patternFill>
    </fill>
  </fills>
  <borders count="5">
    <border/>
    <border>
      <left/>
      <right/>
      <top/>
      <bottom/>
    </border>
    <border>
      <bottom style="thick">
        <color rgb="FF657BA3"/>
      </bottom>
    </border>
    <border>
      <right style="thin">
        <color rgb="FFFFFFFF"/>
      </right>
      <bottom style="double">
        <color rgb="FF000000"/>
      </bottom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bottom" wrapText="1"/>
    </xf>
    <xf borderId="0" fillId="0" fontId="2" numFmtId="0" xfId="0" applyAlignment="1" applyFont="1">
      <alignment horizontal="center" readingOrder="0" shrinkToFit="0" vertical="bottom" wrapText="1"/>
    </xf>
    <xf borderId="0" fillId="0" fontId="3" numFmtId="0" xfId="0" applyAlignment="1" applyFont="1">
      <alignment vertical="bottom"/>
    </xf>
    <xf borderId="0" fillId="3" fontId="4" numFmtId="0" xfId="0" applyAlignment="1" applyFill="1" applyFont="1">
      <alignment horizontal="center" readingOrder="0" shrinkToFit="0" vertical="bottom" wrapText="1"/>
    </xf>
    <xf borderId="0" fillId="0" fontId="5" numFmtId="0" xfId="0" applyAlignment="1" applyFont="1">
      <alignment readingOrder="0"/>
    </xf>
    <xf borderId="0" fillId="0" fontId="4" numFmtId="0" xfId="0" applyAlignment="1" applyFont="1">
      <alignment horizontal="center" readingOrder="0" shrinkToFit="0" vertical="bottom" wrapText="1"/>
    </xf>
    <xf borderId="0" fillId="0" fontId="4" numFmtId="3" xfId="0" applyAlignment="1" applyFont="1" applyNumberFormat="1">
      <alignment horizontal="right" readingOrder="0" shrinkToFit="0" vertical="bottom" wrapText="1"/>
    </xf>
    <xf borderId="0" fillId="0" fontId="4" numFmtId="10" xfId="0" applyAlignment="1" applyFont="1" applyNumberFormat="1">
      <alignment horizontal="right" shrinkToFit="0" vertical="bottom" wrapText="1"/>
    </xf>
    <xf borderId="0" fillId="0" fontId="4" numFmtId="0" xfId="0" applyAlignment="1" applyFont="1">
      <alignment horizontal="right" readingOrder="0" shrinkToFit="0" vertical="bottom" wrapText="1"/>
    </xf>
    <xf borderId="0" fillId="4" fontId="4" numFmtId="0" xfId="0" applyAlignment="1" applyFill="1" applyFont="1">
      <alignment horizontal="center" readingOrder="0" shrinkToFit="0" vertical="bottom" wrapText="1"/>
    </xf>
    <xf borderId="0" fillId="4" fontId="4" numFmtId="0" xfId="0" applyAlignment="1" applyFont="1">
      <alignment horizontal="right" readingOrder="0" shrinkToFit="0" vertical="bottom" wrapText="1"/>
    </xf>
    <xf borderId="0" fillId="4" fontId="4" numFmtId="10" xfId="0" applyAlignment="1" applyFont="1" applyNumberFormat="1">
      <alignment horizontal="right" shrinkToFit="0" vertical="bottom" wrapText="1"/>
    </xf>
    <xf borderId="0" fillId="0" fontId="1" numFmtId="0" xfId="0" applyAlignment="1" applyFont="1">
      <alignment horizontal="center" readingOrder="0" shrinkToFit="0" vertical="bottom" wrapText="1"/>
    </xf>
    <xf borderId="0" fillId="0" fontId="4" numFmtId="0" xfId="0" applyAlignment="1" applyFont="1">
      <alignment readingOrder="0" vertical="bottom"/>
    </xf>
    <xf borderId="0" fillId="0" fontId="4" numFmtId="3" xfId="0" applyAlignment="1" applyFont="1" applyNumberFormat="1">
      <alignment horizontal="right" shrinkToFit="0" vertical="bottom" wrapText="1"/>
    </xf>
    <xf borderId="0" fillId="0" fontId="4" numFmtId="9" xfId="0" applyAlignment="1" applyFont="1" applyNumberFormat="1">
      <alignment horizontal="right" shrinkToFit="0" vertical="bottom" wrapText="1"/>
    </xf>
    <xf borderId="0" fillId="0" fontId="4" numFmtId="9" xfId="0" applyAlignment="1" applyFont="1" applyNumberFormat="1">
      <alignment horizontal="right" readingOrder="0" shrinkToFit="0" vertical="bottom" wrapText="1"/>
    </xf>
    <xf borderId="0" fillId="0" fontId="3" numFmtId="0" xfId="0" applyAlignment="1" applyFont="1">
      <alignment readingOrder="0" vertical="bottom"/>
    </xf>
    <xf borderId="0" fillId="0" fontId="4" numFmtId="0" xfId="0" applyAlignment="1" applyFont="1">
      <alignment readingOrder="0" shrinkToFit="0" vertical="bottom" wrapText="1"/>
    </xf>
    <xf borderId="0" fillId="5" fontId="4" numFmtId="3" xfId="0" applyAlignment="1" applyFill="1" applyFont="1" applyNumberFormat="1">
      <alignment horizontal="right" readingOrder="0" shrinkToFit="0" vertical="bottom" wrapText="1"/>
    </xf>
    <xf borderId="0" fillId="5" fontId="4" numFmtId="9" xfId="0" applyAlignment="1" applyFont="1" applyNumberFormat="1">
      <alignment horizontal="right" shrinkToFit="0" vertical="bottom" wrapText="1"/>
    </xf>
    <xf borderId="0" fillId="5" fontId="4" numFmtId="9" xfId="0" applyAlignment="1" applyFont="1" applyNumberFormat="1">
      <alignment horizontal="right" readingOrder="0" shrinkToFit="0" vertical="bottom" wrapText="1"/>
    </xf>
    <xf borderId="0" fillId="4" fontId="4" numFmtId="0" xfId="0" applyAlignment="1" applyFont="1">
      <alignment readingOrder="0" vertical="bottom"/>
    </xf>
    <xf borderId="0" fillId="4" fontId="4" numFmtId="0" xfId="0" applyAlignment="1" applyFont="1">
      <alignment readingOrder="0" shrinkToFit="0" vertical="bottom" wrapText="1"/>
    </xf>
    <xf borderId="0" fillId="0" fontId="6" numFmtId="0" xfId="0" applyAlignment="1" applyFont="1">
      <alignment readingOrder="0" shrinkToFit="0" vertical="bottom" wrapText="1"/>
    </xf>
    <xf borderId="1" fillId="6" fontId="7" numFmtId="0" xfId="0" applyAlignment="1" applyBorder="1" applyFill="1" applyFont="1">
      <alignment readingOrder="0" shrinkToFit="0" wrapText="1"/>
    </xf>
    <xf borderId="0" fillId="7" fontId="8" numFmtId="0" xfId="0" applyAlignment="1" applyFill="1" applyFont="1">
      <alignment shrinkToFit="0" wrapText="1"/>
    </xf>
    <xf borderId="0" fillId="7" fontId="7" numFmtId="0" xfId="0" applyAlignment="1" applyFont="1">
      <alignment shrinkToFit="0" vertical="bottom" wrapText="1"/>
    </xf>
    <xf borderId="0" fillId="7" fontId="7" numFmtId="0" xfId="0" applyAlignment="1" applyFont="1">
      <alignment readingOrder="0" shrinkToFit="0" vertical="bottom" wrapText="1"/>
    </xf>
    <xf borderId="0" fillId="6" fontId="7" numFmtId="0" xfId="0" applyAlignment="1" applyFont="1">
      <alignment shrinkToFit="0" vertical="bottom" wrapText="1"/>
    </xf>
    <xf borderId="0" fillId="6" fontId="7" numFmtId="0" xfId="0" applyAlignment="1" applyFont="1">
      <alignment readingOrder="0" shrinkToFit="0" vertical="bottom" wrapText="1"/>
    </xf>
    <xf borderId="0" fillId="0" fontId="7" numFmtId="0" xfId="0" applyAlignment="1" applyFont="1">
      <alignment readingOrder="0" shrinkToFit="0" vertical="bottom" wrapText="1"/>
    </xf>
    <xf borderId="0" fillId="0" fontId="7" numFmtId="0" xfId="0" applyAlignment="1" applyFont="1">
      <alignment shrinkToFit="0" vertical="bottom" wrapText="1"/>
    </xf>
    <xf borderId="0" fillId="5" fontId="7" numFmtId="0" xfId="0" applyAlignment="1" applyFont="1">
      <alignment shrinkToFit="0" vertical="bottom" wrapText="1"/>
    </xf>
    <xf borderId="0" fillId="7" fontId="9" numFmtId="0" xfId="0" applyAlignment="1" applyFont="1">
      <alignment shrinkToFit="0" vertical="bottom" wrapText="1"/>
    </xf>
    <xf borderId="0" fillId="0" fontId="10" numFmtId="0" xfId="0" applyAlignment="1" applyFont="1">
      <alignment shrinkToFit="0" wrapText="1"/>
    </xf>
    <xf borderId="0" fillId="0" fontId="3" numFmtId="0" xfId="0" applyAlignment="1" applyFont="1">
      <alignment shrinkToFit="0" vertical="bottom" wrapText="1"/>
    </xf>
    <xf borderId="0" fillId="8" fontId="11" numFmtId="0" xfId="0" applyAlignment="1" applyFill="1" applyFont="1">
      <alignment readingOrder="0" vertical="bottom"/>
    </xf>
    <xf borderId="0" fillId="8" fontId="11" numFmtId="0" xfId="0" applyAlignment="1" applyFont="1">
      <alignment vertical="bottom"/>
    </xf>
    <xf borderId="0" fillId="8" fontId="3" numFmtId="0" xfId="0" applyAlignment="1" applyFont="1">
      <alignment vertical="bottom"/>
    </xf>
    <xf borderId="2" fillId="8" fontId="11" numFmtId="0" xfId="0" applyAlignment="1" applyBorder="1" applyFont="1">
      <alignment vertical="bottom"/>
    </xf>
    <xf borderId="2" fillId="9" fontId="12" numFmtId="0" xfId="0" applyAlignment="1" applyBorder="1" applyFill="1" applyFont="1">
      <alignment horizontal="left" readingOrder="0" vertical="bottom"/>
    </xf>
    <xf borderId="0" fillId="0" fontId="12" numFmtId="0" xfId="0" applyAlignment="1" applyFont="1">
      <alignment vertical="bottom"/>
    </xf>
    <xf borderId="0" fillId="0" fontId="10" numFmtId="10" xfId="0" applyFont="1" applyNumberFormat="1"/>
    <xf borderId="0" fillId="10" fontId="3" numFmtId="0" xfId="0" applyAlignment="1" applyFill="1" applyFont="1">
      <alignment horizontal="left" readingOrder="0" vertical="bottom"/>
    </xf>
    <xf borderId="0" fillId="5" fontId="3" numFmtId="0" xfId="0" applyAlignment="1" applyFont="1">
      <alignment horizontal="right" readingOrder="0" vertical="bottom"/>
    </xf>
    <xf borderId="0" fillId="0" fontId="3" numFmtId="0" xfId="0" applyAlignment="1" applyFont="1">
      <alignment horizontal="right" vertical="bottom"/>
    </xf>
    <xf borderId="3" fillId="10" fontId="3" numFmtId="0" xfId="0" applyAlignment="1" applyBorder="1" applyFont="1">
      <alignment horizontal="left" readingOrder="0" vertical="bottom"/>
    </xf>
    <xf borderId="4" fillId="5" fontId="3" numFmtId="0" xfId="0" applyAlignment="1" applyBorder="1" applyFont="1">
      <alignment horizontal="right" readingOrder="0" vertical="bottom"/>
    </xf>
    <xf borderId="0" fillId="8" fontId="7" numFmtId="0" xfId="0" applyAlignment="1" applyFont="1">
      <alignment vertical="bottom"/>
    </xf>
    <xf borderId="0" fillId="8" fontId="7" numFmtId="0" xfId="0" applyAlignment="1" applyFont="1">
      <alignment horizontal="right" readingOrder="0" vertical="bottom"/>
    </xf>
    <xf borderId="0" fillId="0" fontId="7" numFmtId="0" xfId="0" applyAlignment="1" applyFont="1">
      <alignment horizontal="right" readingOrder="0" vertical="bottom"/>
    </xf>
    <xf borderId="0" fillId="0" fontId="11" numFmtId="0" xfId="0" applyAlignment="1" applyFont="1">
      <alignment shrinkToFit="0" vertical="bottom" wrapText="0"/>
    </xf>
    <xf borderId="0" fillId="0" fontId="11" numFmtId="0" xfId="0" applyAlignment="1" applyFont="1">
      <alignment vertical="bottom"/>
    </xf>
    <xf borderId="0" fillId="0" fontId="3" numFmtId="0" xfId="0" applyAlignment="1" applyFont="1">
      <alignment horizontal="right" readingOrder="0"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25"/>
    <col customWidth="1" min="2" max="2" width="15.88"/>
    <col customWidth="1" min="3" max="3" width="14.75"/>
    <col customWidth="1" min="4" max="4" width="15.63"/>
    <col customWidth="1" min="5" max="6" width="14.38"/>
    <col customWidth="1" min="7" max="7" width="15.75"/>
    <col customWidth="1" min="8" max="8" width="16.5"/>
  </cols>
  <sheetData>
    <row r="1">
      <c r="A1" s="1" t="s">
        <v>0</v>
      </c>
      <c r="F1" s="2"/>
      <c r="G1" s="2"/>
      <c r="H1" s="3"/>
    </row>
    <row r="2">
      <c r="A2" s="4"/>
      <c r="B2" s="4" t="s">
        <v>1</v>
      </c>
      <c r="C2" s="4" t="s">
        <v>2</v>
      </c>
      <c r="D2" s="4" t="s">
        <v>3</v>
      </c>
      <c r="E2" s="4" t="s">
        <v>4</v>
      </c>
      <c r="F2" s="3"/>
      <c r="G2" s="5"/>
    </row>
    <row r="3">
      <c r="A3" s="6" t="s">
        <v>5</v>
      </c>
      <c r="B3" s="7">
        <v>350.0</v>
      </c>
      <c r="C3" s="7">
        <v>400.0</v>
      </c>
      <c r="D3" s="8">
        <f t="shared" ref="D3:D4" si="1">B3/C3</f>
        <v>0.875</v>
      </c>
      <c r="E3" s="9" t="s">
        <v>6</v>
      </c>
      <c r="F3" s="3"/>
      <c r="G3" s="5"/>
    </row>
    <row r="4">
      <c r="A4" s="10" t="s">
        <v>7</v>
      </c>
      <c r="B4" s="11">
        <v>650.0</v>
      </c>
      <c r="C4" s="11">
        <v>950.0</v>
      </c>
      <c r="D4" s="12">
        <f t="shared" si="1"/>
        <v>0.6842105263</v>
      </c>
      <c r="E4" s="11" t="s">
        <v>8</v>
      </c>
      <c r="F4" s="3"/>
      <c r="G4" s="5"/>
    </row>
    <row r="5">
      <c r="A5" s="13"/>
      <c r="B5" s="13"/>
      <c r="C5" s="13"/>
      <c r="D5" s="13"/>
      <c r="E5" s="13"/>
      <c r="F5" s="13"/>
      <c r="G5" s="13"/>
      <c r="H5" s="3"/>
      <c r="I5" s="5"/>
    </row>
    <row r="6">
      <c r="A6" s="1" t="s">
        <v>9</v>
      </c>
    </row>
    <row r="7">
      <c r="A7" s="4"/>
      <c r="B7" s="4" t="s">
        <v>10</v>
      </c>
      <c r="C7" s="4" t="s">
        <v>11</v>
      </c>
      <c r="D7" s="4" t="s">
        <v>12</v>
      </c>
      <c r="E7" s="4" t="s">
        <v>13</v>
      </c>
      <c r="F7" s="4" t="s">
        <v>14</v>
      </c>
      <c r="G7" s="4" t="s">
        <v>15</v>
      </c>
      <c r="H7" s="4" t="s">
        <v>16</v>
      </c>
    </row>
    <row r="8">
      <c r="A8" s="6" t="s">
        <v>17</v>
      </c>
      <c r="B8" s="14" t="s">
        <v>18</v>
      </c>
      <c r="C8" s="7">
        <v>225.0</v>
      </c>
      <c r="D8" s="7">
        <v>25.0</v>
      </c>
      <c r="E8" s="15">
        <f t="shared" ref="E8:E11" si="2">C8+D8</f>
        <v>250</v>
      </c>
      <c r="F8" s="16">
        <f t="shared" ref="F8:F11" si="3">C8/E8</f>
        <v>0.9</v>
      </c>
      <c r="G8" s="17">
        <f t="shared" ref="G8:G11" si="4">D8/E8</f>
        <v>0.1</v>
      </c>
      <c r="H8" s="18" t="s">
        <v>6</v>
      </c>
    </row>
    <row r="9">
      <c r="B9" s="19" t="s">
        <v>19</v>
      </c>
      <c r="C9" s="20">
        <v>125.0</v>
      </c>
      <c r="D9" s="20">
        <v>10.0</v>
      </c>
      <c r="E9" s="15">
        <f t="shared" si="2"/>
        <v>135</v>
      </c>
      <c r="F9" s="21">
        <f t="shared" si="3"/>
        <v>0.9259259259</v>
      </c>
      <c r="G9" s="22">
        <f t="shared" si="4"/>
        <v>0.07407407407</v>
      </c>
      <c r="H9" s="18" t="s">
        <v>6</v>
      </c>
    </row>
    <row r="10">
      <c r="A10" s="10" t="s">
        <v>7</v>
      </c>
      <c r="B10" s="23" t="s">
        <v>20</v>
      </c>
      <c r="C10" s="7">
        <v>150.0</v>
      </c>
      <c r="D10" s="7">
        <v>75.0</v>
      </c>
      <c r="E10" s="15">
        <f t="shared" si="2"/>
        <v>225</v>
      </c>
      <c r="F10" s="21">
        <f t="shared" si="3"/>
        <v>0.6666666667</v>
      </c>
      <c r="G10" s="22">
        <f t="shared" si="4"/>
        <v>0.3333333333</v>
      </c>
      <c r="H10" s="18" t="s">
        <v>21</v>
      </c>
    </row>
    <row r="11">
      <c r="B11" s="24" t="s">
        <v>22</v>
      </c>
      <c r="C11" s="20">
        <v>445.0</v>
      </c>
      <c r="D11" s="25">
        <v>125.0</v>
      </c>
      <c r="E11" s="15">
        <f t="shared" si="2"/>
        <v>570</v>
      </c>
      <c r="F11" s="21">
        <f t="shared" si="3"/>
        <v>0.7807017544</v>
      </c>
      <c r="G11" s="22">
        <f t="shared" si="4"/>
        <v>0.2192982456</v>
      </c>
      <c r="H11" s="18" t="s">
        <v>21</v>
      </c>
    </row>
    <row r="12">
      <c r="F12" s="21"/>
    </row>
  </sheetData>
  <mergeCells count="4">
    <mergeCell ref="A1:E1"/>
    <mergeCell ref="A6:H6"/>
    <mergeCell ref="A8:A9"/>
    <mergeCell ref="A10:A1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6.63"/>
    <col customWidth="1" min="6" max="6" width="12.75"/>
    <col customWidth="1" min="7" max="7" width="13.88"/>
    <col customWidth="1" min="10" max="10" width="18.5"/>
    <col customWidth="1" min="15" max="15" width="16.63"/>
  </cols>
  <sheetData>
    <row r="1" ht="51.0" customHeight="1">
      <c r="A1" s="26" t="s">
        <v>23</v>
      </c>
      <c r="B1" s="27" t="s">
        <v>24</v>
      </c>
      <c r="C1" s="28" t="s">
        <v>25</v>
      </c>
      <c r="D1" s="29" t="s">
        <v>26</v>
      </c>
      <c r="E1" s="30" t="s">
        <v>27</v>
      </c>
      <c r="F1" s="31" t="s">
        <v>28</v>
      </c>
      <c r="G1" s="31" t="s">
        <v>29</v>
      </c>
      <c r="H1" s="31" t="s">
        <v>30</v>
      </c>
      <c r="I1" s="31" t="s">
        <v>31</v>
      </c>
      <c r="J1" s="31" t="s">
        <v>32</v>
      </c>
      <c r="K1" s="31" t="s">
        <v>33</v>
      </c>
      <c r="L1" s="31" t="s">
        <v>34</v>
      </c>
      <c r="M1" s="30" t="s">
        <v>35</v>
      </c>
      <c r="N1" s="31" t="s">
        <v>36</v>
      </c>
      <c r="O1" s="30" t="s">
        <v>37</v>
      </c>
      <c r="P1" s="32"/>
      <c r="Q1" s="33"/>
      <c r="R1" s="33"/>
      <c r="S1" s="34"/>
      <c r="V1" s="35" t="s">
        <v>38</v>
      </c>
      <c r="W1" s="36"/>
      <c r="X1" s="36"/>
      <c r="Y1" s="35"/>
      <c r="Z1" s="35"/>
      <c r="AA1" s="37"/>
      <c r="AB1" s="37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13"/>
    <col customWidth="1" min="2" max="3" width="16.88"/>
  </cols>
  <sheetData>
    <row r="1">
      <c r="A1" s="38" t="s">
        <v>39</v>
      </c>
      <c r="B1" s="39"/>
      <c r="C1" s="40"/>
      <c r="D1" s="3"/>
      <c r="E1" s="3"/>
      <c r="F1" s="3"/>
    </row>
    <row r="2">
      <c r="A2" s="41" t="s">
        <v>40</v>
      </c>
      <c r="B2" s="42" t="s">
        <v>41</v>
      </c>
      <c r="C2" s="42" t="s">
        <v>42</v>
      </c>
      <c r="D2" s="43"/>
      <c r="E2" s="3"/>
      <c r="F2" s="18"/>
      <c r="H2" s="44"/>
    </row>
    <row r="3">
      <c r="A3" s="45" t="s">
        <v>43</v>
      </c>
      <c r="B3" s="46">
        <v>432.0</v>
      </c>
      <c r="C3" s="46">
        <v>382.0</v>
      </c>
      <c r="D3" s="47"/>
      <c r="E3" s="3"/>
      <c r="F3" s="18"/>
      <c r="H3" s="44"/>
    </row>
    <row r="4">
      <c r="A4" s="48" t="s">
        <v>44</v>
      </c>
      <c r="B4" s="49">
        <v>400.0</v>
      </c>
      <c r="C4" s="49">
        <v>350.0</v>
      </c>
      <c r="D4" s="47"/>
      <c r="E4" s="3"/>
      <c r="F4" s="18"/>
      <c r="H4" s="44"/>
    </row>
    <row r="5">
      <c r="A5" s="50" t="s">
        <v>45</v>
      </c>
      <c r="B5" s="51">
        <f t="shared" ref="B5:C5" si="1">sum(B3:B4)</f>
        <v>832</v>
      </c>
      <c r="C5" s="51">
        <f t="shared" si="1"/>
        <v>732</v>
      </c>
      <c r="D5" s="52"/>
      <c r="E5" s="3"/>
      <c r="F5" s="18"/>
      <c r="H5" s="44"/>
    </row>
    <row r="6">
      <c r="A6" s="3"/>
      <c r="B6" s="3"/>
      <c r="C6" s="3"/>
      <c r="D6" s="3"/>
      <c r="E6" s="3"/>
      <c r="F6" s="18"/>
      <c r="H6" s="44"/>
    </row>
    <row r="7">
      <c r="A7" s="53"/>
      <c r="B7" s="3"/>
      <c r="C7" s="54"/>
      <c r="D7" s="3"/>
      <c r="E7" s="3"/>
      <c r="F7" s="18"/>
      <c r="H7" s="44"/>
    </row>
    <row r="8">
      <c r="A8" s="38" t="s">
        <v>46</v>
      </c>
      <c r="B8" s="39"/>
      <c r="C8" s="40"/>
      <c r="D8" s="3"/>
      <c r="E8" s="43"/>
      <c r="F8" s="3"/>
      <c r="I8" s="44"/>
    </row>
    <row r="9">
      <c r="A9" s="41" t="s">
        <v>40</v>
      </c>
      <c r="B9" s="42" t="s">
        <v>8</v>
      </c>
      <c r="C9" s="42" t="s">
        <v>6</v>
      </c>
      <c r="D9" s="43"/>
      <c r="E9" s="47"/>
      <c r="F9" s="3"/>
    </row>
    <row r="10">
      <c r="A10" s="45" t="s">
        <v>43</v>
      </c>
      <c r="B10" s="46">
        <v>45.0</v>
      </c>
      <c r="C10" s="46">
        <v>300.0</v>
      </c>
      <c r="D10" s="47"/>
      <c r="E10" s="55"/>
      <c r="F10" s="3"/>
    </row>
    <row r="11">
      <c r="A11" s="48" t="s">
        <v>44</v>
      </c>
      <c r="B11" s="49">
        <v>25.0</v>
      </c>
      <c r="C11" s="49">
        <v>225.0</v>
      </c>
      <c r="D11" s="47"/>
      <c r="E11" s="55"/>
      <c r="F11" s="3"/>
    </row>
    <row r="12">
      <c r="A12" s="50" t="s">
        <v>45</v>
      </c>
      <c r="B12" s="51">
        <f>SUM(B10:B11)</f>
        <v>70</v>
      </c>
      <c r="C12" s="51">
        <f>sum(C10:C11)</f>
        <v>525</v>
      </c>
      <c r="D12" s="52"/>
      <c r="E12" s="47"/>
      <c r="F12" s="3"/>
    </row>
    <row r="13">
      <c r="A13" s="3"/>
      <c r="B13" s="3"/>
      <c r="C13" s="47"/>
      <c r="D13" s="47"/>
      <c r="E13" s="47"/>
      <c r="F13" s="3"/>
    </row>
    <row r="14">
      <c r="A14" s="3"/>
      <c r="B14" s="3"/>
      <c r="C14" s="47"/>
      <c r="D14" s="47"/>
      <c r="E14" s="47"/>
      <c r="F14" s="3"/>
    </row>
    <row r="15">
      <c r="A15" s="56"/>
      <c r="B15" s="3"/>
      <c r="C15" s="57"/>
      <c r="D15" s="57"/>
      <c r="E15" s="57"/>
      <c r="F15" s="3"/>
    </row>
    <row r="16">
      <c r="A16" s="3"/>
      <c r="B16" s="3"/>
      <c r="C16" s="3"/>
      <c r="D16" s="3"/>
      <c r="E16" s="3"/>
      <c r="F16" s="3"/>
    </row>
  </sheetData>
  <drawing r:id="rId1"/>
</worksheet>
</file>